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envigroupcz-my.sharepoint.com/personal/info_envigroup_cz/Documents/Dokumenty/Bussines/Envigroup/Semináře/A - Dokumenty pro PE/B/Evidence/KO obcím/Cíle KO/"/>
    </mc:Choice>
  </mc:AlternateContent>
  <xr:revisionPtr revIDLastSave="13" documentId="8_{C03C196F-C827-4AC2-94F6-1D205F592228}" xr6:coauthVersionLast="47" xr6:coauthVersionMax="47" xr10:uidLastSave="{63057694-0E6B-4F58-95EC-563B0A16F506}"/>
  <bookViews>
    <workbookView xWindow="-110" yWindow="-110" windowWidth="38620" windowHeight="21100" xr2:uid="{00000000-000D-0000-FFFF-FFFF00000000}"/>
  </bookViews>
  <sheets>
    <sheet name="KO 2025" sheetId="2" r:id="rId1"/>
    <sheet name="všechny odpady 2025"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2" l="1"/>
  <c r="F24" i="2"/>
  <c r="E22" i="2"/>
  <c r="F25" i="2"/>
  <c r="F22" i="2"/>
  <c r="F21" i="2"/>
  <c r="F20" i="2"/>
  <c r="E23" i="2"/>
  <c r="F23" i="2" s="1"/>
  <c r="E19" i="2"/>
  <c r="F19" i="2" s="1"/>
  <c r="F27" i="2" l="1"/>
  <c r="E29" i="2"/>
</calcChain>
</file>

<file path=xl/sharedStrings.xml><?xml version="1.0" encoding="utf-8"?>
<sst xmlns="http://schemas.openxmlformats.org/spreadsheetml/2006/main" count="141" uniqueCount="72">
  <si>
    <t>Vybraný evident:</t>
  </si>
  <si>
    <t>Období:</t>
  </si>
  <si>
    <t>Karta odpadů</t>
  </si>
  <si>
    <t>1/1</t>
  </si>
  <si>
    <t>Kód odpadu</t>
  </si>
  <si>
    <t>Ktg.</t>
  </si>
  <si>
    <t>Název odpadu</t>
  </si>
  <si>
    <t>Upřesnění</t>
  </si>
  <si>
    <t>ABC</t>
  </si>
  <si>
    <t>Množství +</t>
  </si>
  <si>
    <t>Množství -</t>
  </si>
  <si>
    <t>Rozdíl</t>
  </si>
  <si>
    <t>170101</t>
  </si>
  <si>
    <t>O</t>
  </si>
  <si>
    <t>Beton</t>
  </si>
  <si>
    <t>170107</t>
  </si>
  <si>
    <t>Směsi nebo oddělené frakce betonu, cihel, tašek a keramických výrobků neuvedené pod číslem 17 01 06</t>
  </si>
  <si>
    <t>170302</t>
  </si>
  <si>
    <t>Asfaltové směsi neuvedené pod číslem 17 03 01</t>
  </si>
  <si>
    <t>170405</t>
  </si>
  <si>
    <t>Železo a ocel</t>
  </si>
  <si>
    <t>170504</t>
  </si>
  <si>
    <t>Zemina a kamení neuvedené pod číslem 17 05 03</t>
  </si>
  <si>
    <t>170605</t>
  </si>
  <si>
    <t>N</t>
  </si>
  <si>
    <t>Stavební materiály obsahující azbest</t>
  </si>
  <si>
    <t>170802</t>
  </si>
  <si>
    <t>Stavební materiály na bázi sádry neuvedené pod číslem 17 08 01</t>
  </si>
  <si>
    <t>200101</t>
  </si>
  <si>
    <t>Papír a lepenka</t>
  </si>
  <si>
    <t>200102</t>
  </si>
  <si>
    <t>Sklo</t>
  </si>
  <si>
    <t>200110</t>
  </si>
  <si>
    <t>Oděvy</t>
  </si>
  <si>
    <t>200125</t>
  </si>
  <si>
    <t>Jedlý olej a tuk</t>
  </si>
  <si>
    <t>200126</t>
  </si>
  <si>
    <t>Olej a tuk neuvedený pod číslem 20 01 25</t>
  </si>
  <si>
    <t>200127</t>
  </si>
  <si>
    <t>Barvy, tiskařské barvy, lepidla a pryskyřice obsahující nebezpečné látky</t>
  </si>
  <si>
    <t>200138</t>
  </si>
  <si>
    <t>Dřevo neuvedené pod číslem 20 01 37</t>
  </si>
  <si>
    <t>200139</t>
  </si>
  <si>
    <t>Plasty</t>
  </si>
  <si>
    <t>200140</t>
  </si>
  <si>
    <t>Kovy</t>
  </si>
  <si>
    <t>200201</t>
  </si>
  <si>
    <t>Biologicky rozložitelný odpad</t>
  </si>
  <si>
    <t>200203</t>
  </si>
  <si>
    <t>Jiný biologicky nerozložitelný odpad</t>
  </si>
  <si>
    <t>200301</t>
  </si>
  <si>
    <t>Směsný komunální odpad</t>
  </si>
  <si>
    <t>200307</t>
  </si>
  <si>
    <t>Objemný odpad</t>
  </si>
  <si>
    <t>min. 60%</t>
  </si>
  <si>
    <t>odpady od FO přes sběrny</t>
  </si>
  <si>
    <t>Evident:</t>
  </si>
  <si>
    <t>zákonný limit 2025-2030</t>
  </si>
  <si>
    <t>zákonný limit 2030-2035</t>
  </si>
  <si>
    <t>zákonný limit 2035 a dále</t>
  </si>
  <si>
    <t>min. 70%</t>
  </si>
  <si>
    <t>min. 65%</t>
  </si>
  <si>
    <t>Obec se dopustí přestupku tím, že v rozporu s § 59 odst. 3 zákona o odpadech nezajistí splnění stanoveného podílu odděleně soustřeďované recyklovatelné složky z celkového množství komunálních odpadů. Za přestupek obce lze uložit pokutu do 200 000 Kč.</t>
  </si>
  <si>
    <t>Město ABC, Hornická 1, Aš, 31901 (0026xxx31/IČP:TC00260231)</t>
  </si>
  <si>
    <t>01.01.2025 - 31.12.2025</t>
  </si>
  <si>
    <t>odpady, které obec dostala přes oznámení od zařízení, které odpady převzala od občanů obce ABC. Tyto odpady nesmí přijít do hlášení na listu č. 2. Použijí se jen pro tento výpočet cílů a také se ohlásí na listu č. 5 v části tab. 4</t>
  </si>
  <si>
    <t>vlastní odpady obce, tj. odpady přes nádoby, vlastní sběrný dvůr…. tj. odpady, které uvádíte na listu č. 2</t>
  </si>
  <si>
    <t>m celkem KO t</t>
  </si>
  <si>
    <t>18.02.2026</t>
  </si>
  <si>
    <t>Město ABC</t>
  </si>
  <si>
    <t>rok 2025</t>
  </si>
  <si>
    <t>m složka t
(recyklovatelné)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</si>
</sst>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9" x14ac:knownFonts="1">
    <font>
      <sz val="11"/>
      <color theme="1"/>
      <name val="Calibri"/>
      <family val="2"/>
      <scheme val="minor"/>
    </font>
    <font>
      <b/>
      <sz val="6.6"/>
      <color rgb="FF000000"/>
      <name val="Tahoma"/>
      <family val="2"/>
      <charset val="238"/>
    </font>
    <font>
      <sz val="6.6"/>
      <color rgb="FF000000"/>
      <name val="Tahoma"/>
      <family val="2"/>
      <charset val="238"/>
    </font>
    <font>
      <sz val="7.45"/>
      <color rgb="FF000000"/>
      <name val="Times New Roman"/>
      <family val="1"/>
      <charset val="238"/>
    </font>
    <font>
      <b/>
      <sz val="10.199999999999999"/>
      <color rgb="FF000000"/>
      <name val="Tahoma"/>
      <family val="2"/>
      <charset val="238"/>
    </font>
    <font>
      <sz val="7.45"/>
      <color rgb="FF000000"/>
      <name val="Tahoma"/>
      <family val="2"/>
      <charset val="238"/>
    </font>
    <font>
      <sz val="5.6"/>
      <color rgb="FF000000"/>
      <name val="Tahoma"/>
      <family val="2"/>
      <charset val="238"/>
    </font>
    <font>
      <sz val="11"/>
      <color theme="1"/>
      <name val="Calibri"/>
      <family val="2"/>
      <scheme val="minor"/>
    </font>
    <font>
      <b/>
      <sz val="5.6"/>
      <color rgb="FF000000"/>
      <name val="Tahoma"/>
      <family val="2"/>
      <charset val="238"/>
    </font>
  </fonts>
  <fills count="12">
    <fill>
      <patternFill patternType="none"/>
    </fill>
    <fill>
      <patternFill patternType="gray125"/>
    </fill>
    <fill>
      <patternFill patternType="solid">
        <fgColor rgb="FFF5F5F5"/>
      </patternFill>
    </fill>
    <fill>
      <patternFill patternType="solid">
        <fgColor rgb="FFEEF7FA"/>
      </patternFill>
    </fill>
    <fill>
      <patternFill patternType="solid">
        <fgColor rgb="FFFFFFFF"/>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theme="5" tint="0.39997558519241921"/>
        <bgColor indexed="64"/>
      </patternFill>
    </fill>
    <fill>
      <patternFill patternType="solid">
        <fgColor rgb="FFFF9999"/>
        <bgColor indexed="64"/>
      </patternFill>
    </fill>
    <fill>
      <patternFill patternType="solid">
        <fgColor theme="9" tint="0.59999389629810485"/>
        <bgColor indexed="64"/>
      </patternFill>
    </fill>
    <fill>
      <patternFill patternType="solid">
        <fgColor theme="5" tint="0.79998168889431442"/>
        <bgColor indexed="64"/>
      </patternFill>
    </fill>
  </fills>
  <borders count="19">
    <border>
      <left/>
      <right/>
      <top/>
      <bottom/>
      <diagonal/>
    </border>
    <border>
      <left style="thin">
        <color rgb="FF696969"/>
      </left>
      <right style="thin">
        <color rgb="FF696969"/>
      </right>
      <top style="thin">
        <color rgb="FF696969"/>
      </top>
      <bottom style="thin">
        <color rgb="FF696969"/>
      </bottom>
      <diagonal/>
    </border>
    <border>
      <left/>
      <right style="thin">
        <color rgb="FF696969"/>
      </right>
      <top style="thin">
        <color rgb="FF696969"/>
      </top>
      <bottom style="thin">
        <color rgb="FF696969"/>
      </bottom>
      <diagonal/>
    </border>
    <border>
      <left style="thin">
        <color rgb="FF696969"/>
      </left>
      <right style="thin">
        <color rgb="FF696969"/>
      </right>
      <top/>
      <bottom style="thin">
        <color rgb="FF696969"/>
      </bottom>
      <diagonal/>
    </border>
    <border>
      <left/>
      <right style="thin">
        <color rgb="FF696969"/>
      </right>
      <top/>
      <bottom style="thin">
        <color rgb="FF696969"/>
      </bottom>
      <diagonal/>
    </border>
    <border>
      <left style="thin">
        <color rgb="FFA9A9A9"/>
      </left>
      <right style="thin">
        <color rgb="FFA9A9A9"/>
      </right>
      <top style="thin">
        <color rgb="FFA9A9A9"/>
      </top>
      <bottom style="thin">
        <color rgb="FFA9A9A9"/>
      </bottom>
      <diagonal/>
    </border>
    <border>
      <left style="thin">
        <color rgb="FF808080"/>
      </left>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A9A9A9"/>
      </left>
      <right/>
      <top style="thin">
        <color rgb="FFA9A9A9"/>
      </top>
      <bottom style="thin">
        <color rgb="FFA9A9A9"/>
      </bottom>
      <diagonal/>
    </border>
    <border>
      <left/>
      <right/>
      <top style="thin">
        <color rgb="FF808080"/>
      </top>
      <bottom/>
      <diagonal/>
    </border>
    <border>
      <left style="thin">
        <color rgb="FF696969"/>
      </left>
      <right/>
      <top style="thin">
        <color rgb="FF696969"/>
      </top>
      <bottom style="thin">
        <color rgb="FF696969"/>
      </bottom>
      <diagonal/>
    </border>
    <border>
      <left/>
      <right/>
      <top style="thin">
        <color rgb="FF696969"/>
      </top>
      <bottom style="thin">
        <color rgb="FF696969"/>
      </bottom>
      <diagonal/>
    </border>
    <border>
      <left style="thin">
        <color rgb="FFA9A9A9"/>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9" fontId="7" fillId="0" borderId="0" applyFont="0" applyFill="0" applyBorder="0" applyAlignment="0" applyProtection="0"/>
  </cellStyleXfs>
  <cellXfs count="62">
    <xf numFmtId="0" fontId="0" fillId="0" borderId="0" xfId="0"/>
    <xf numFmtId="0" fontId="1" fillId="2" borderId="1" xfId="0" applyFont="1" applyFill="1" applyBorder="1" applyAlignment="1">
      <alignment horizontal="left" vertical="center" wrapText="1" shrinkToFit="1" readingOrder="1"/>
    </xf>
    <xf numFmtId="0" fontId="1" fillId="2" borderId="3" xfId="0" applyFont="1" applyFill="1" applyBorder="1" applyAlignment="1">
      <alignment horizontal="left" vertical="center" wrapText="1" shrinkToFit="1" readingOrder="1"/>
    </xf>
    <xf numFmtId="0" fontId="2" fillId="2" borderId="4" xfId="0" applyFont="1" applyFill="1" applyBorder="1" applyAlignment="1">
      <alignment horizontal="left" vertical="center" wrapText="1" shrinkToFit="1" readingOrder="1"/>
    </xf>
    <xf numFmtId="0" fontId="3" fillId="2" borderId="0" xfId="0" applyFont="1" applyFill="1" applyAlignment="1">
      <alignment horizontal="left" vertical="center" wrapText="1" shrinkToFit="1" readingOrder="1"/>
    </xf>
    <xf numFmtId="0" fontId="3" fillId="2" borderId="0" xfId="0" applyFont="1" applyFill="1" applyAlignment="1">
      <alignment horizontal="right" vertical="center" wrapText="1" shrinkToFit="1" readingOrder="1"/>
    </xf>
    <xf numFmtId="49" fontId="6" fillId="2" borderId="5" xfId="0" applyNumberFormat="1" applyFont="1" applyFill="1" applyBorder="1" applyAlignment="1">
      <alignment horizontal="center" vertical="center" wrapText="1" shrinkToFit="1" readingOrder="1"/>
    </xf>
    <xf numFmtId="49" fontId="6" fillId="3" borderId="5" xfId="0" applyNumberFormat="1" applyFont="1" applyFill="1" applyBorder="1" applyAlignment="1">
      <alignment horizontal="left" vertical="center" readingOrder="1"/>
    </xf>
    <xf numFmtId="0" fontId="6" fillId="0" borderId="5" xfId="0" applyFont="1" applyBorder="1" applyAlignment="1">
      <alignment horizontal="left" vertical="center" readingOrder="1"/>
    </xf>
    <xf numFmtId="164" fontId="6" fillId="0" borderId="5" xfId="0" applyNumberFormat="1" applyFont="1" applyBorder="1" applyAlignment="1">
      <alignment horizontal="right" vertical="center" readingOrder="1"/>
    </xf>
    <xf numFmtId="49" fontId="6" fillId="4" borderId="5" xfId="0" applyNumberFormat="1" applyFont="1" applyFill="1" applyBorder="1" applyAlignment="1">
      <alignment horizontal="left" vertical="center" readingOrder="1"/>
    </xf>
    <xf numFmtId="0" fontId="6" fillId="4" borderId="5" xfId="0" applyFont="1" applyFill="1" applyBorder="1" applyAlignment="1">
      <alignment horizontal="left" vertical="center" readingOrder="1"/>
    </xf>
    <xf numFmtId="164" fontId="6" fillId="4" borderId="5" xfId="0" applyNumberFormat="1" applyFont="1" applyFill="1" applyBorder="1" applyAlignment="1">
      <alignment horizontal="right" vertical="center" readingOrder="1"/>
    </xf>
    <xf numFmtId="164" fontId="6" fillId="2" borderId="7" xfId="0" applyNumberFormat="1" applyFont="1" applyFill="1" applyBorder="1" applyAlignment="1">
      <alignment horizontal="right" vertical="center" wrapText="1" shrinkToFit="1" readingOrder="1"/>
    </xf>
    <xf numFmtId="164" fontId="6" fillId="5" borderId="5" xfId="0" applyNumberFormat="1" applyFont="1" applyFill="1" applyBorder="1" applyAlignment="1">
      <alignment horizontal="right" vertical="center" readingOrder="1"/>
    </xf>
    <xf numFmtId="164" fontId="6" fillId="6" borderId="5" xfId="0" applyNumberFormat="1" applyFont="1" applyFill="1" applyBorder="1" applyAlignment="1">
      <alignment horizontal="right" vertical="center" readingOrder="1"/>
    </xf>
    <xf numFmtId="49" fontId="6" fillId="3" borderId="8" xfId="0" applyNumberFormat="1" applyFont="1" applyFill="1" applyBorder="1" applyAlignment="1">
      <alignment horizontal="left" vertical="center" readingOrder="1"/>
    </xf>
    <xf numFmtId="0" fontId="6" fillId="7" borderId="5" xfId="0" applyFont="1" applyFill="1" applyBorder="1" applyAlignment="1">
      <alignment horizontal="left" vertical="center" readingOrder="1"/>
    </xf>
    <xf numFmtId="49" fontId="6" fillId="4" borderId="8" xfId="0" applyNumberFormat="1" applyFont="1" applyFill="1" applyBorder="1" applyAlignment="1">
      <alignment horizontal="left" vertical="center" readingOrder="1"/>
    </xf>
    <xf numFmtId="0" fontId="0" fillId="0" borderId="0" xfId="0" applyAlignment="1">
      <alignment horizontal="left"/>
    </xf>
    <xf numFmtId="0" fontId="6" fillId="4" borderId="8" xfId="0" applyFont="1" applyFill="1" applyBorder="1" applyAlignment="1">
      <alignment horizontal="left" vertical="center" readingOrder="1"/>
    </xf>
    <xf numFmtId="0" fontId="0" fillId="0" borderId="9" xfId="0" applyBorder="1" applyAlignment="1">
      <alignment wrapText="1"/>
    </xf>
    <xf numFmtId="49" fontId="6" fillId="8" borderId="0" xfId="0" applyNumberFormat="1" applyFont="1" applyFill="1" applyAlignment="1">
      <alignment horizontal="left" vertical="center" readingOrder="1"/>
    </xf>
    <xf numFmtId="0" fontId="6" fillId="8" borderId="0" xfId="0" applyFont="1" applyFill="1" applyAlignment="1">
      <alignment horizontal="left" vertical="center" readingOrder="1"/>
    </xf>
    <xf numFmtId="0" fontId="6" fillId="8" borderId="0" xfId="0" applyFont="1" applyFill="1" applyAlignment="1">
      <alignment horizontal="right" vertical="center" readingOrder="1"/>
    </xf>
    <xf numFmtId="49" fontId="6" fillId="7" borderId="5" xfId="0" applyNumberFormat="1" applyFont="1" applyFill="1" applyBorder="1" applyAlignment="1">
      <alignment horizontal="left" vertical="center" readingOrder="1"/>
    </xf>
    <xf numFmtId="0" fontId="6" fillId="7" borderId="8" xfId="0" applyFont="1" applyFill="1" applyBorder="1" applyAlignment="1">
      <alignment horizontal="left" vertical="center" readingOrder="1"/>
    </xf>
    <xf numFmtId="49" fontId="6" fillId="7" borderId="8" xfId="0" applyNumberFormat="1" applyFont="1" applyFill="1" applyBorder="1" applyAlignment="1">
      <alignment horizontal="left" vertical="center" readingOrder="1"/>
    </xf>
    <xf numFmtId="10" fontId="0" fillId="6" borderId="0" xfId="1" applyNumberFormat="1" applyFont="1" applyFill="1"/>
    <xf numFmtId="164" fontId="8" fillId="2" borderId="7" xfId="0" applyNumberFormat="1" applyFont="1" applyFill="1" applyBorder="1" applyAlignment="1">
      <alignment horizontal="right" vertical="center" wrapText="1" shrinkToFit="1" readingOrder="1"/>
    </xf>
    <xf numFmtId="164" fontId="6" fillId="9" borderId="5" xfId="0" applyNumberFormat="1" applyFont="1" applyFill="1" applyBorder="1" applyAlignment="1">
      <alignment horizontal="right" vertical="center" readingOrder="1"/>
    </xf>
    <xf numFmtId="0" fontId="2" fillId="2" borderId="10" xfId="0" applyFont="1" applyFill="1" applyBorder="1" applyAlignment="1">
      <alignment horizontal="left" vertical="center" wrapText="1" shrinkToFit="1" readingOrder="1"/>
    </xf>
    <xf numFmtId="0" fontId="2" fillId="2" borderId="11" xfId="0" applyFont="1" applyFill="1" applyBorder="1" applyAlignment="1">
      <alignment horizontal="left" vertical="center" wrapText="1" shrinkToFit="1" readingOrder="1"/>
    </xf>
    <xf numFmtId="0" fontId="6" fillId="2" borderId="6" xfId="0" applyFont="1" applyFill="1" applyBorder="1" applyAlignment="1">
      <alignment horizontal="right" vertical="center" wrapText="1" shrinkToFit="1" readingOrder="1"/>
    </xf>
    <xf numFmtId="0" fontId="1" fillId="2" borderId="1" xfId="0" applyFont="1" applyFill="1" applyBorder="1" applyAlignment="1">
      <alignment horizontal="left" vertical="center" wrapText="1" shrinkToFit="1" readingOrder="1"/>
    </xf>
    <xf numFmtId="0" fontId="2" fillId="2" borderId="2" xfId="0" applyFont="1" applyFill="1" applyBorder="1" applyAlignment="1">
      <alignment horizontal="left" vertical="center" wrapText="1" shrinkToFit="1" readingOrder="1"/>
    </xf>
    <xf numFmtId="0" fontId="1" fillId="2" borderId="3" xfId="0" applyFont="1" applyFill="1" applyBorder="1" applyAlignment="1">
      <alignment horizontal="left" vertical="center" wrapText="1" shrinkToFit="1" readingOrder="1"/>
    </xf>
    <xf numFmtId="0" fontId="2" fillId="2" borderId="4" xfId="0" applyFont="1" applyFill="1" applyBorder="1" applyAlignment="1">
      <alignment horizontal="left" vertical="center" wrapText="1" shrinkToFit="1" readingOrder="1"/>
    </xf>
    <xf numFmtId="0" fontId="3" fillId="2" borderId="0" xfId="0" applyFont="1" applyFill="1" applyAlignment="1">
      <alignment horizontal="left" vertical="center" wrapText="1" shrinkToFit="1" readingOrder="1"/>
    </xf>
    <xf numFmtId="0" fontId="4" fillId="2" borderId="0" xfId="0" applyFont="1" applyFill="1" applyAlignment="1">
      <alignment horizontal="center" vertical="center" wrapText="1" shrinkToFit="1" readingOrder="1"/>
    </xf>
    <xf numFmtId="0" fontId="3" fillId="2" borderId="0" xfId="0" applyFont="1" applyFill="1" applyAlignment="1">
      <alignment horizontal="right" vertical="center" wrapText="1" shrinkToFit="1" readingOrder="1"/>
    </xf>
    <xf numFmtId="49" fontId="5" fillId="2" borderId="0" xfId="0" applyNumberFormat="1" applyFont="1" applyFill="1" applyAlignment="1">
      <alignment horizontal="left" vertical="center" wrapText="1" shrinkToFit="1" readingOrder="1"/>
    </xf>
    <xf numFmtId="49" fontId="5" fillId="2" borderId="0" xfId="0" applyNumberFormat="1" applyFont="1" applyFill="1" applyAlignment="1">
      <alignment horizontal="right" vertical="center" wrapText="1" shrinkToFit="1" readingOrder="1"/>
    </xf>
    <xf numFmtId="49" fontId="6" fillId="2" borderId="5" xfId="0" applyNumberFormat="1" applyFont="1" applyFill="1" applyBorder="1" applyAlignment="1">
      <alignment horizontal="center" vertical="center" wrapText="1" shrinkToFit="1" readingOrder="1"/>
    </xf>
    <xf numFmtId="49" fontId="6" fillId="3" borderId="5" xfId="0" applyNumberFormat="1" applyFont="1" applyFill="1" applyBorder="1" applyAlignment="1">
      <alignment horizontal="left" vertical="center" readingOrder="1"/>
    </xf>
    <xf numFmtId="49" fontId="6" fillId="0" borderId="5" xfId="0" applyNumberFormat="1" applyFont="1" applyBorder="1" applyAlignment="1">
      <alignment horizontal="center" vertical="center" readingOrder="1"/>
    </xf>
    <xf numFmtId="49" fontId="6" fillId="0" borderId="5" xfId="0" applyNumberFormat="1" applyFont="1" applyBorder="1" applyAlignment="1">
      <alignment horizontal="left" vertical="center" readingOrder="1"/>
    </xf>
    <xf numFmtId="0" fontId="6" fillId="0" borderId="5" xfId="0" applyFont="1" applyBorder="1" applyAlignment="1">
      <alignment horizontal="left" vertical="center" readingOrder="1"/>
    </xf>
    <xf numFmtId="164" fontId="6" fillId="0" borderId="5" xfId="0" applyNumberFormat="1" applyFont="1" applyBorder="1" applyAlignment="1">
      <alignment horizontal="right" vertical="center" readingOrder="1"/>
    </xf>
    <xf numFmtId="49" fontId="6" fillId="4" borderId="5" xfId="0" applyNumberFormat="1" applyFont="1" applyFill="1" applyBorder="1" applyAlignment="1">
      <alignment horizontal="center" vertical="center" readingOrder="1"/>
    </xf>
    <xf numFmtId="49" fontId="6" fillId="4" borderId="5" xfId="0" applyNumberFormat="1" applyFont="1" applyFill="1" applyBorder="1" applyAlignment="1">
      <alignment horizontal="left" vertical="center" readingOrder="1"/>
    </xf>
    <xf numFmtId="0" fontId="6" fillId="4" borderId="5" xfId="0" applyFont="1" applyFill="1" applyBorder="1" applyAlignment="1">
      <alignment horizontal="left" vertical="center" readingOrder="1"/>
    </xf>
    <xf numFmtId="164" fontId="6" fillId="4" borderId="5" xfId="0" applyNumberFormat="1" applyFont="1" applyFill="1" applyBorder="1" applyAlignment="1">
      <alignment horizontal="right" vertical="center" readingOrder="1"/>
    </xf>
    <xf numFmtId="164" fontId="6" fillId="2" borderId="7" xfId="0" applyNumberFormat="1" applyFont="1" applyFill="1" applyBorder="1" applyAlignment="1">
      <alignment horizontal="right" vertical="center" wrapText="1" shrinkToFit="1" readingOrder="1"/>
    </xf>
    <xf numFmtId="0" fontId="0" fillId="10" borderId="12" xfId="0" applyFill="1" applyBorder="1" applyAlignment="1">
      <alignment horizontal="center" vertical="center" wrapText="1"/>
    </xf>
    <xf numFmtId="0" fontId="0" fillId="7" borderId="12" xfId="0" applyFill="1" applyBorder="1" applyAlignment="1">
      <alignment horizontal="center" vertical="center" wrapText="1"/>
    </xf>
    <xf numFmtId="0" fontId="0" fillId="11" borderId="13" xfId="0" applyFill="1" applyBorder="1" applyAlignment="1">
      <alignment horizontal="center" vertical="center" wrapText="1"/>
    </xf>
    <xf numFmtId="0" fontId="0" fillId="11" borderId="14" xfId="0" applyFill="1" applyBorder="1" applyAlignment="1">
      <alignment horizontal="center" vertical="center" wrapText="1"/>
    </xf>
    <xf numFmtId="0" fontId="0" fillId="11" borderId="15" xfId="0" applyFill="1" applyBorder="1" applyAlignment="1">
      <alignment horizontal="center" vertical="center" wrapText="1"/>
    </xf>
    <xf numFmtId="0" fontId="0" fillId="11" borderId="16" xfId="0" applyFill="1" applyBorder="1" applyAlignment="1">
      <alignment horizontal="center" vertical="center" wrapText="1"/>
    </xf>
    <xf numFmtId="0" fontId="0" fillId="11" borderId="17" xfId="0" applyFill="1" applyBorder="1" applyAlignment="1">
      <alignment horizontal="center" vertical="center" wrapText="1"/>
    </xf>
    <xf numFmtId="0" fontId="0" fillId="11" borderId="18" xfId="0" applyFill="1" applyBorder="1" applyAlignment="1">
      <alignment horizontal="center" vertical="center" wrapText="1"/>
    </xf>
  </cellXfs>
  <cellStyles count="2">
    <cellStyle name="Normální" xfId="0" builtinId="0"/>
    <cellStyle name="Procenta" xfId="1" builtinId="5"/>
  </cellStyles>
  <dxfs count="0"/>
  <tableStyles count="0" defaultTableStyle="TableStyleMedium2" defaultPivotStyle="PivotStyleLight16"/>
  <colors>
    <mruColors>
      <color rgb="FFFF99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192048</xdr:colOff>
      <xdr:row>16</xdr:row>
      <xdr:rowOff>29909</xdr:rowOff>
    </xdr:from>
    <xdr:to>
      <xdr:col>12</xdr:col>
      <xdr:colOff>261423</xdr:colOff>
      <xdr:row>26</xdr:row>
      <xdr:rowOff>8686</xdr:rowOff>
    </xdr:to>
    <xdr:pic>
      <xdr:nvPicPr>
        <xdr:cNvPr id="2" name="Obrázek 1">
          <a:extLst>
            <a:ext uri="{FF2B5EF4-FFF2-40B4-BE49-F238E27FC236}">
              <a16:creationId xmlns:a16="http://schemas.microsoft.com/office/drawing/2014/main" id="{31A33101-714F-5A51-33F4-E357D8356DA2}"/>
            </a:ext>
          </a:extLst>
        </xdr:cNvPr>
        <xdr:cNvPicPr>
          <a:picLocks noChangeAspect="1"/>
        </xdr:cNvPicPr>
      </xdr:nvPicPr>
      <xdr:blipFill>
        <a:blip xmlns:r="http://schemas.openxmlformats.org/officeDocument/2006/relationships" r:embed="rId1"/>
        <a:stretch>
          <a:fillRect/>
        </a:stretch>
      </xdr:blipFill>
      <xdr:spPr>
        <a:xfrm>
          <a:off x="8273585" y="2371665"/>
          <a:ext cx="3120472" cy="1496582"/>
        </a:xfrm>
        <a:prstGeom prst="rect">
          <a:avLst/>
        </a:prstGeom>
      </xdr:spPr>
    </xdr:pic>
    <xdr:clientData/>
  </xdr:twoCellAnchor>
  <xdr:twoCellAnchor>
    <xdr:from>
      <xdr:col>7</xdr:col>
      <xdr:colOff>37170</xdr:colOff>
      <xdr:row>20</xdr:row>
      <xdr:rowOff>102220</xdr:rowOff>
    </xdr:from>
    <xdr:to>
      <xdr:col>7</xdr:col>
      <xdr:colOff>260195</xdr:colOff>
      <xdr:row>21</xdr:row>
      <xdr:rowOff>117707</xdr:rowOff>
    </xdr:to>
    <xdr:sp macro="" textlink="">
      <xdr:nvSpPr>
        <xdr:cNvPr id="3" name="Šipka: doprava 2">
          <a:extLst>
            <a:ext uri="{FF2B5EF4-FFF2-40B4-BE49-F238E27FC236}">
              <a16:creationId xmlns:a16="http://schemas.microsoft.com/office/drawing/2014/main" id="{D5BCAEF0-7BA7-B4B2-13E0-33B52D2AF438}"/>
            </a:ext>
          </a:extLst>
        </xdr:cNvPr>
        <xdr:cNvSpPr/>
      </xdr:nvSpPr>
      <xdr:spPr>
        <a:xfrm>
          <a:off x="8118707" y="3051098"/>
          <a:ext cx="223025" cy="16726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editAs="oneCell">
    <xdr:from>
      <xdr:col>7</xdr:col>
      <xdr:colOff>161073</xdr:colOff>
      <xdr:row>5</xdr:row>
      <xdr:rowOff>23192</xdr:rowOff>
    </xdr:from>
    <xdr:to>
      <xdr:col>13</xdr:col>
      <xdr:colOff>263774</xdr:colOff>
      <xdr:row>14</xdr:row>
      <xdr:rowOff>65021</xdr:rowOff>
    </xdr:to>
    <xdr:pic>
      <xdr:nvPicPr>
        <xdr:cNvPr id="4" name="Obrázek 3">
          <a:extLst>
            <a:ext uri="{FF2B5EF4-FFF2-40B4-BE49-F238E27FC236}">
              <a16:creationId xmlns:a16="http://schemas.microsoft.com/office/drawing/2014/main" id="{3288C5C8-B01E-91FA-A1DE-7C16F0A4B032}"/>
            </a:ext>
          </a:extLst>
        </xdr:cNvPr>
        <xdr:cNvPicPr>
          <a:picLocks noChangeAspect="1"/>
        </xdr:cNvPicPr>
      </xdr:nvPicPr>
      <xdr:blipFill>
        <a:blip xmlns:r="http://schemas.openxmlformats.org/officeDocument/2006/relationships" r:embed="rId2"/>
        <a:stretch>
          <a:fillRect/>
        </a:stretch>
      </xdr:blipFill>
      <xdr:spPr>
        <a:xfrm>
          <a:off x="8242610" y="744924"/>
          <a:ext cx="3764018" cy="1370682"/>
        </a:xfrm>
        <a:prstGeom prst="rect">
          <a:avLst/>
        </a:prstGeom>
      </xdr:spPr>
    </xdr:pic>
    <xdr:clientData/>
  </xdr:twoCellAnchor>
  <xdr:twoCellAnchor>
    <xdr:from>
      <xdr:col>6</xdr:col>
      <xdr:colOff>2493536</xdr:colOff>
      <xdr:row>12</xdr:row>
      <xdr:rowOff>57344</xdr:rowOff>
    </xdr:from>
    <xdr:to>
      <xdr:col>7</xdr:col>
      <xdr:colOff>74341</xdr:colOff>
      <xdr:row>13</xdr:row>
      <xdr:rowOff>85222</xdr:rowOff>
    </xdr:to>
    <xdr:sp macro="" textlink="">
      <xdr:nvSpPr>
        <xdr:cNvPr id="5" name="Šipka: doprava 4">
          <a:extLst>
            <a:ext uri="{FF2B5EF4-FFF2-40B4-BE49-F238E27FC236}">
              <a16:creationId xmlns:a16="http://schemas.microsoft.com/office/drawing/2014/main" id="{C3E14F0D-71AB-41D3-BB5B-B1C2850905D4}"/>
            </a:ext>
          </a:extLst>
        </xdr:cNvPr>
        <xdr:cNvSpPr/>
      </xdr:nvSpPr>
      <xdr:spPr>
        <a:xfrm>
          <a:off x="7932853" y="1816759"/>
          <a:ext cx="223025" cy="16726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editAs="oneCell">
    <xdr:from>
      <xdr:col>0</xdr:col>
      <xdr:colOff>174625</xdr:colOff>
      <xdr:row>34</xdr:row>
      <xdr:rowOff>142875</xdr:rowOff>
    </xdr:from>
    <xdr:to>
      <xdr:col>7</xdr:col>
      <xdr:colOff>515714</xdr:colOff>
      <xdr:row>119</xdr:row>
      <xdr:rowOff>160292</xdr:rowOff>
    </xdr:to>
    <xdr:pic>
      <xdr:nvPicPr>
        <xdr:cNvPr id="7" name="Obrázek 6">
          <a:extLst>
            <a:ext uri="{FF2B5EF4-FFF2-40B4-BE49-F238E27FC236}">
              <a16:creationId xmlns:a16="http://schemas.microsoft.com/office/drawing/2014/main" id="{F040D255-B599-310C-79A7-58B7BA599D2E}"/>
            </a:ext>
          </a:extLst>
        </xdr:cNvPr>
        <xdr:cNvPicPr>
          <a:picLocks noChangeAspect="1"/>
        </xdr:cNvPicPr>
      </xdr:nvPicPr>
      <xdr:blipFill>
        <a:blip xmlns:r="http://schemas.openxmlformats.org/officeDocument/2006/relationships" r:embed="rId3"/>
        <a:stretch>
          <a:fillRect/>
        </a:stretch>
      </xdr:blipFill>
      <xdr:spPr>
        <a:xfrm>
          <a:off x="174625" y="5512594"/>
          <a:ext cx="8417495" cy="155352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94212-B6CF-4377-B6F8-2694155D8928}">
  <sheetPr>
    <outlinePr summaryBelow="0"/>
    <pageSetUpPr fitToPage="1"/>
  </sheetPr>
  <dimension ref="A1:G34"/>
  <sheetViews>
    <sheetView showGridLines="0" tabSelected="1" zoomScale="160" zoomScaleNormal="160" workbookViewId="0">
      <selection activeCell="E6" sqref="E6"/>
    </sheetView>
  </sheetViews>
  <sheetFormatPr defaultRowHeight="14.5" x14ac:dyDescent="0.35"/>
  <cols>
    <col min="1" max="1" width="5.81640625" bestFit="1" customWidth="1"/>
    <col min="2" max="2" width="33.81640625" customWidth="1"/>
    <col min="3" max="3" width="12.26953125" bestFit="1" customWidth="1"/>
    <col min="4" max="4" width="8.54296875" customWidth="1"/>
    <col min="5" max="5" width="9.1796875" customWidth="1"/>
    <col min="6" max="6" width="8.1796875" customWidth="1"/>
    <col min="7" max="7" width="37.81640625" customWidth="1"/>
  </cols>
  <sheetData>
    <row r="1" spans="1:7" ht="12" customHeight="1" x14ac:dyDescent="0.35">
      <c r="A1" s="1" t="s">
        <v>56</v>
      </c>
      <c r="B1" s="31" t="s">
        <v>63</v>
      </c>
      <c r="C1" s="32"/>
      <c r="D1" s="32"/>
      <c r="E1" s="32"/>
      <c r="F1" s="32"/>
    </row>
    <row r="2" spans="1:7" ht="12.75" customHeight="1" x14ac:dyDescent="0.35">
      <c r="A2" s="2" t="s">
        <v>1</v>
      </c>
      <c r="B2" s="3" t="s">
        <v>64</v>
      </c>
    </row>
    <row r="3" spans="1:7" ht="4.5" customHeight="1" x14ac:dyDescent="0.35"/>
    <row r="4" spans="1:7" ht="5.25" customHeight="1" x14ac:dyDescent="0.35"/>
    <row r="5" spans="1:7" ht="23.25" customHeight="1" x14ac:dyDescent="0.35">
      <c r="A5" s="6" t="s">
        <v>4</v>
      </c>
      <c r="B5" s="6" t="s">
        <v>6</v>
      </c>
      <c r="C5" s="6" t="s">
        <v>7</v>
      </c>
      <c r="D5" s="6"/>
      <c r="E5" s="6" t="s">
        <v>71</v>
      </c>
      <c r="F5" s="6" t="s">
        <v>67</v>
      </c>
    </row>
    <row r="6" spans="1:7" ht="12" customHeight="1" x14ac:dyDescent="0.35">
      <c r="A6" s="7" t="s">
        <v>28</v>
      </c>
      <c r="B6" s="10" t="s">
        <v>29</v>
      </c>
      <c r="C6" s="11"/>
      <c r="D6" s="11"/>
      <c r="E6" s="14">
        <v>354.75400000000002</v>
      </c>
      <c r="F6" s="12">
        <v>354.75400000000002</v>
      </c>
      <c r="G6" s="54" t="s">
        <v>66</v>
      </c>
    </row>
    <row r="7" spans="1:7" ht="11.25" customHeight="1" x14ac:dyDescent="0.35">
      <c r="A7" s="7" t="s">
        <v>30</v>
      </c>
      <c r="B7" s="10" t="s">
        <v>31</v>
      </c>
      <c r="C7" s="11"/>
      <c r="D7" s="11"/>
      <c r="E7" s="14">
        <v>145.38999999999999</v>
      </c>
      <c r="F7" s="12">
        <v>145.38999999999999</v>
      </c>
      <c r="G7" s="54"/>
    </row>
    <row r="8" spans="1:7" ht="12" customHeight="1" x14ac:dyDescent="0.35">
      <c r="A8" s="7" t="s">
        <v>32</v>
      </c>
      <c r="B8" s="10" t="s">
        <v>33</v>
      </c>
      <c r="C8" s="11"/>
      <c r="D8" s="11"/>
      <c r="E8" s="14">
        <v>52.360999999999997</v>
      </c>
      <c r="F8" s="12">
        <v>52.360999999999997</v>
      </c>
      <c r="G8" s="54"/>
    </row>
    <row r="9" spans="1:7" ht="12" customHeight="1" x14ac:dyDescent="0.35">
      <c r="A9" s="7" t="s">
        <v>34</v>
      </c>
      <c r="B9" s="10" t="s">
        <v>35</v>
      </c>
      <c r="C9" s="11"/>
      <c r="D9" s="11"/>
      <c r="E9" s="14">
        <v>0.82</v>
      </c>
      <c r="F9" s="12">
        <v>0.82</v>
      </c>
      <c r="G9" s="54"/>
    </row>
    <row r="10" spans="1:7" ht="11.25" customHeight="1" x14ac:dyDescent="0.35">
      <c r="A10" s="7" t="s">
        <v>36</v>
      </c>
      <c r="B10" s="10" t="s">
        <v>37</v>
      </c>
      <c r="C10" s="11"/>
      <c r="D10" s="11"/>
      <c r="E10" s="15"/>
      <c r="F10" s="30">
        <v>2.95</v>
      </c>
      <c r="G10" s="54"/>
    </row>
    <row r="11" spans="1:7" ht="12" customHeight="1" x14ac:dyDescent="0.35">
      <c r="A11" s="7" t="s">
        <v>38</v>
      </c>
      <c r="B11" s="10" t="s">
        <v>39</v>
      </c>
      <c r="C11" s="11"/>
      <c r="D11" s="11"/>
      <c r="E11" s="15"/>
      <c r="F11" s="30">
        <v>17.28</v>
      </c>
      <c r="G11" s="54"/>
    </row>
    <row r="12" spans="1:7" ht="12" customHeight="1" x14ac:dyDescent="0.35">
      <c r="A12" s="7" t="s">
        <v>40</v>
      </c>
      <c r="B12" s="10" t="s">
        <v>41</v>
      </c>
      <c r="C12" s="11"/>
      <c r="D12" s="11"/>
      <c r="E12" s="14">
        <v>298.24</v>
      </c>
      <c r="F12" s="12">
        <v>298.24</v>
      </c>
      <c r="G12" s="54"/>
    </row>
    <row r="13" spans="1:7" ht="11.25" customHeight="1" x14ac:dyDescent="0.35">
      <c r="A13" s="16" t="s">
        <v>42</v>
      </c>
      <c r="B13" s="18" t="s">
        <v>43</v>
      </c>
      <c r="C13" s="11"/>
      <c r="D13" s="20"/>
      <c r="E13" s="14">
        <v>247.31399999999999</v>
      </c>
      <c r="F13" s="12">
        <v>247.31399999999999</v>
      </c>
      <c r="G13" s="54"/>
    </row>
    <row r="14" spans="1:7" ht="12" customHeight="1" x14ac:dyDescent="0.35">
      <c r="A14" s="7" t="s">
        <v>44</v>
      </c>
      <c r="B14" s="10" t="s">
        <v>45</v>
      </c>
      <c r="C14" s="11"/>
      <c r="D14" s="11"/>
      <c r="E14" s="14">
        <v>15.68</v>
      </c>
      <c r="F14" s="12">
        <v>15.68</v>
      </c>
      <c r="G14" s="54"/>
    </row>
    <row r="15" spans="1:7" ht="12" customHeight="1" x14ac:dyDescent="0.35">
      <c r="A15" s="7" t="s">
        <v>46</v>
      </c>
      <c r="B15" s="10" t="s">
        <v>47</v>
      </c>
      <c r="C15" s="11"/>
      <c r="D15" s="11"/>
      <c r="E15" s="14">
        <v>400.7276</v>
      </c>
      <c r="F15" s="12">
        <v>400.7276</v>
      </c>
      <c r="G15" s="54"/>
    </row>
    <row r="16" spans="1:7" ht="11.25" customHeight="1" x14ac:dyDescent="0.35">
      <c r="A16" s="7" t="s">
        <v>48</v>
      </c>
      <c r="B16" s="10" t="s">
        <v>49</v>
      </c>
      <c r="C16" s="11"/>
      <c r="D16" s="11"/>
      <c r="E16" s="15"/>
      <c r="F16" s="30">
        <v>24.23</v>
      </c>
      <c r="G16" s="54"/>
    </row>
    <row r="17" spans="1:7" ht="12" customHeight="1" x14ac:dyDescent="0.35">
      <c r="A17" s="7" t="s">
        <v>50</v>
      </c>
      <c r="B17" s="10" t="s">
        <v>51</v>
      </c>
      <c r="C17" s="11"/>
      <c r="D17" s="11"/>
      <c r="E17" s="15"/>
      <c r="F17" s="30">
        <v>2872.873</v>
      </c>
      <c r="G17" s="54"/>
    </row>
    <row r="18" spans="1:7" ht="12" customHeight="1" x14ac:dyDescent="0.35">
      <c r="A18" s="7" t="s">
        <v>52</v>
      </c>
      <c r="B18" s="10" t="s">
        <v>53</v>
      </c>
      <c r="C18" s="11"/>
      <c r="D18" s="11"/>
      <c r="E18" s="15"/>
      <c r="F18" s="30">
        <v>573.27599999999995</v>
      </c>
      <c r="G18" s="54"/>
    </row>
    <row r="19" spans="1:7" ht="12" customHeight="1" x14ac:dyDescent="0.35">
      <c r="A19" s="25" t="s">
        <v>28</v>
      </c>
      <c r="B19" s="25" t="s">
        <v>29</v>
      </c>
      <c r="C19" s="17" t="s">
        <v>55</v>
      </c>
      <c r="D19" s="26"/>
      <c r="E19" s="14">
        <f>16.076+0.241</f>
        <v>16.317</v>
      </c>
      <c r="F19" s="12">
        <f>E19</f>
        <v>16.317</v>
      </c>
      <c r="G19" s="55" t="s">
        <v>65</v>
      </c>
    </row>
    <row r="20" spans="1:7" ht="12" customHeight="1" x14ac:dyDescent="0.35">
      <c r="A20" s="25" t="s">
        <v>30</v>
      </c>
      <c r="B20" s="25" t="s">
        <v>31</v>
      </c>
      <c r="C20" s="17" t="s">
        <v>55</v>
      </c>
      <c r="D20" s="26"/>
      <c r="E20" s="14">
        <v>0</v>
      </c>
      <c r="F20" s="12">
        <f t="shared" ref="F20:F23" si="0">E20</f>
        <v>0</v>
      </c>
      <c r="G20" s="55"/>
    </row>
    <row r="21" spans="1:7" ht="12" customHeight="1" x14ac:dyDescent="0.35">
      <c r="A21" s="27" t="s">
        <v>42</v>
      </c>
      <c r="B21" s="27" t="s">
        <v>43</v>
      </c>
      <c r="C21" s="17" t="s">
        <v>55</v>
      </c>
      <c r="D21" s="26"/>
      <c r="E21" s="14">
        <v>0</v>
      </c>
      <c r="F21" s="12">
        <f t="shared" si="0"/>
        <v>0</v>
      </c>
      <c r="G21" s="55"/>
    </row>
    <row r="22" spans="1:7" ht="12" customHeight="1" x14ac:dyDescent="0.35">
      <c r="A22" s="25" t="s">
        <v>44</v>
      </c>
      <c r="B22" s="25" t="s">
        <v>45</v>
      </c>
      <c r="C22" s="17" t="s">
        <v>55</v>
      </c>
      <c r="D22" s="26"/>
      <c r="E22" s="14">
        <f>0.242+5.3962+1.1378+1.16+112.3045+1.4135+0.353+484.40192+0.0779+1.066+0.008+11.0085+0.0878+0.45+0.187+11.015+1.2845+0.23</f>
        <v>631.82362000000012</v>
      </c>
      <c r="F22" s="12">
        <f t="shared" si="0"/>
        <v>631.82362000000012</v>
      </c>
      <c r="G22" s="55"/>
    </row>
    <row r="23" spans="1:7" ht="12" customHeight="1" x14ac:dyDescent="0.35">
      <c r="A23" s="25" t="s">
        <v>40</v>
      </c>
      <c r="B23" s="25" t="s">
        <v>41</v>
      </c>
      <c r="C23" s="17" t="s">
        <v>55</v>
      </c>
      <c r="D23" s="26"/>
      <c r="E23" s="14">
        <f>4.51+0.67</f>
        <v>5.18</v>
      </c>
      <c r="F23" s="12">
        <f t="shared" si="0"/>
        <v>5.18</v>
      </c>
      <c r="G23" s="55"/>
    </row>
    <row r="24" spans="1:7" ht="12" customHeight="1" x14ac:dyDescent="0.35">
      <c r="A24" s="25" t="s">
        <v>52</v>
      </c>
      <c r="B24" s="25" t="s">
        <v>53</v>
      </c>
      <c r="C24" s="17" t="s">
        <v>55</v>
      </c>
      <c r="D24" s="26"/>
      <c r="E24" s="15"/>
      <c r="F24" s="30">
        <f>2.86+0.91+2.38</f>
        <v>6.15</v>
      </c>
      <c r="G24" s="55"/>
    </row>
    <row r="25" spans="1:7" ht="12" customHeight="1" x14ac:dyDescent="0.35">
      <c r="A25" s="25" t="s">
        <v>46</v>
      </c>
      <c r="B25" s="25" t="s">
        <v>47</v>
      </c>
      <c r="C25" s="17" t="s">
        <v>55</v>
      </c>
      <c r="D25" s="26"/>
      <c r="E25" s="14">
        <v>1.7274</v>
      </c>
      <c r="F25" s="12">
        <f>E25</f>
        <v>1.7274</v>
      </c>
      <c r="G25" s="55"/>
    </row>
    <row r="26" spans="1:7" ht="12" customHeight="1" x14ac:dyDescent="0.35">
      <c r="A26" s="22"/>
      <c r="B26" s="22"/>
      <c r="C26" s="23"/>
      <c r="D26" s="24"/>
      <c r="E26" s="24"/>
      <c r="F26" s="24"/>
    </row>
    <row r="27" spans="1:7" ht="18.75" customHeight="1" x14ac:dyDescent="0.35">
      <c r="A27" s="33"/>
      <c r="B27" s="33"/>
      <c r="C27" s="33"/>
      <c r="D27" s="33"/>
      <c r="E27" s="29">
        <f>SUM(E6:E26)</f>
        <v>2170.3346200000005</v>
      </c>
      <c r="F27" s="29">
        <f>SUM(F6:F26)</f>
        <v>5667.0936199999996</v>
      </c>
    </row>
    <row r="28" spans="1:7" ht="15" thickBot="1" x14ac:dyDescent="0.4">
      <c r="B28" s="21"/>
      <c r="C28" s="21"/>
    </row>
    <row r="29" spans="1:7" ht="14.5" customHeight="1" x14ac:dyDescent="0.35">
      <c r="B29" s="56" t="s">
        <v>62</v>
      </c>
      <c r="C29" s="57"/>
      <c r="E29" s="28">
        <f>E27/F27</f>
        <v>0.38297137219342436</v>
      </c>
      <c r="F29" s="19" t="s">
        <v>70</v>
      </c>
    </row>
    <row r="30" spans="1:7" x14ac:dyDescent="0.35">
      <c r="B30" s="58"/>
      <c r="C30" s="59"/>
      <c r="E30" t="s">
        <v>54</v>
      </c>
      <c r="F30" s="19" t="s">
        <v>57</v>
      </c>
    </row>
    <row r="31" spans="1:7" x14ac:dyDescent="0.35">
      <c r="B31" s="58"/>
      <c r="C31" s="59"/>
      <c r="E31" t="s">
        <v>61</v>
      </c>
      <c r="F31" s="19" t="s">
        <v>58</v>
      </c>
    </row>
    <row r="32" spans="1:7" x14ac:dyDescent="0.35">
      <c r="B32" s="58"/>
      <c r="C32" s="59"/>
      <c r="E32" t="s">
        <v>60</v>
      </c>
      <c r="F32" s="19" t="s">
        <v>59</v>
      </c>
    </row>
    <row r="33" spans="2:3" x14ac:dyDescent="0.35">
      <c r="B33" s="58"/>
      <c r="C33" s="59"/>
    </row>
    <row r="34" spans="2:3" ht="15" thickBot="1" x14ac:dyDescent="0.4">
      <c r="B34" s="60"/>
      <c r="C34" s="61"/>
    </row>
  </sheetData>
  <mergeCells count="5">
    <mergeCell ref="B1:F1"/>
    <mergeCell ref="A27:D27"/>
    <mergeCell ref="B29:C34"/>
    <mergeCell ref="G6:G18"/>
    <mergeCell ref="G19:G25"/>
  </mergeCells>
  <pageMargins left="0.5" right="0.5" top="0.52499997615814209" bottom="0.52499997615814209"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P29"/>
  <sheetViews>
    <sheetView showGridLines="0" zoomScale="205" zoomScaleNormal="205" workbookViewId="0">
      <selection activeCell="E3" sqref="E3"/>
    </sheetView>
  </sheetViews>
  <sheetFormatPr defaultRowHeight="14.5" x14ac:dyDescent="0.35"/>
  <cols>
    <col min="1" max="1" width="1.1796875" customWidth="1"/>
    <col min="2" max="2" width="8.54296875" customWidth="1"/>
    <col min="3" max="3" width="0.81640625" customWidth="1"/>
    <col min="4" max="4" width="1.54296875" customWidth="1"/>
    <col min="5" max="5" width="1.453125" customWidth="1"/>
    <col min="6" max="6" width="2.81640625" customWidth="1"/>
    <col min="7" max="7" width="24.54296875" customWidth="1"/>
    <col min="8" max="8" width="32.81640625" customWidth="1"/>
    <col min="9" max="9" width="8.54296875" customWidth="1"/>
    <col min="10" max="10" width="1.1796875" customWidth="1"/>
    <col min="11" max="11" width="0.26953125" customWidth="1"/>
    <col min="12" max="13" width="6.81640625" bestFit="1" customWidth="1"/>
    <col min="14" max="14" width="4.1796875" customWidth="1"/>
    <col min="15" max="15" width="1.1796875" customWidth="1"/>
    <col min="16" max="16" width="0.1796875" customWidth="1"/>
  </cols>
  <sheetData>
    <row r="1" spans="1:16" ht="12" customHeight="1" x14ac:dyDescent="0.35">
      <c r="A1" s="34" t="s">
        <v>0</v>
      </c>
      <c r="B1" s="34"/>
      <c r="C1" s="34"/>
      <c r="D1" s="34"/>
      <c r="E1" s="35" t="s">
        <v>69</v>
      </c>
      <c r="F1" s="35"/>
      <c r="G1" s="35"/>
      <c r="H1" s="35"/>
      <c r="I1" s="35"/>
      <c r="J1" s="35"/>
      <c r="K1" s="35"/>
      <c r="L1" s="35"/>
      <c r="M1" s="35"/>
      <c r="N1" s="35"/>
      <c r="O1" s="35"/>
    </row>
    <row r="2" spans="1:16" ht="12.75" customHeight="1" x14ac:dyDescent="0.35">
      <c r="A2" s="36" t="s">
        <v>1</v>
      </c>
      <c r="B2" s="36"/>
      <c r="C2" s="36"/>
      <c r="D2" s="36"/>
      <c r="E2" s="37" t="s">
        <v>64</v>
      </c>
      <c r="F2" s="37"/>
      <c r="G2" s="37"/>
      <c r="H2" s="37"/>
      <c r="I2" s="37"/>
      <c r="J2" s="37"/>
      <c r="K2" s="37"/>
      <c r="L2" s="37"/>
      <c r="M2" s="37"/>
      <c r="N2" s="37"/>
      <c r="O2" s="37"/>
    </row>
    <row r="3" spans="1:16" ht="4.5" customHeight="1" x14ac:dyDescent="0.35"/>
    <row r="4" spans="1:16" ht="6" customHeight="1" x14ac:dyDescent="0.35">
      <c r="A4" s="4"/>
      <c r="B4" s="38"/>
      <c r="C4" s="38"/>
      <c r="D4" s="38"/>
      <c r="E4" s="38"/>
      <c r="F4" s="38"/>
      <c r="G4" s="39" t="s">
        <v>2</v>
      </c>
      <c r="H4" s="39"/>
      <c r="I4" s="39"/>
      <c r="J4" s="5"/>
      <c r="K4" s="40"/>
      <c r="L4" s="40"/>
      <c r="M4" s="40"/>
      <c r="N4" s="40"/>
      <c r="O4" s="5"/>
    </row>
    <row r="5" spans="1:16" ht="11.25" customHeight="1" x14ac:dyDescent="0.35">
      <c r="A5" s="4"/>
      <c r="B5" s="41" t="s">
        <v>68</v>
      </c>
      <c r="C5" s="41"/>
      <c r="D5" s="38"/>
      <c r="E5" s="38"/>
      <c r="F5" s="38"/>
      <c r="G5" s="39"/>
      <c r="H5" s="39"/>
      <c r="I5" s="39"/>
      <c r="J5" s="5"/>
      <c r="K5" s="42" t="s">
        <v>3</v>
      </c>
      <c r="L5" s="42"/>
      <c r="M5" s="42"/>
      <c r="N5" s="42"/>
      <c r="O5" s="5"/>
    </row>
    <row r="6" spans="1:16" ht="7.5" customHeight="1" x14ac:dyDescent="0.35">
      <c r="A6" s="4"/>
      <c r="B6" s="38"/>
      <c r="C6" s="38"/>
      <c r="D6" s="38"/>
      <c r="E6" s="38"/>
      <c r="F6" s="38"/>
      <c r="G6" s="39"/>
      <c r="H6" s="39"/>
      <c r="I6" s="39"/>
      <c r="J6" s="5"/>
      <c r="K6" s="40"/>
      <c r="L6" s="40"/>
      <c r="M6" s="40"/>
      <c r="N6" s="40"/>
      <c r="O6" s="5"/>
    </row>
    <row r="7" spans="1:16" ht="5.25" customHeight="1" x14ac:dyDescent="0.35"/>
    <row r="8" spans="1:16" ht="23.25" customHeight="1" x14ac:dyDescent="0.35">
      <c r="A8" s="43" t="s">
        <v>4</v>
      </c>
      <c r="B8" s="43"/>
      <c r="C8" s="43" t="s">
        <v>5</v>
      </c>
      <c r="D8" s="43"/>
      <c r="E8" s="43"/>
      <c r="F8" s="43" t="s">
        <v>6</v>
      </c>
      <c r="G8" s="43"/>
      <c r="H8" s="6" t="s">
        <v>7</v>
      </c>
      <c r="I8" s="43" t="s">
        <v>8</v>
      </c>
      <c r="J8" s="43"/>
      <c r="K8" s="43"/>
      <c r="L8" s="6" t="s">
        <v>9</v>
      </c>
      <c r="M8" s="6" t="s">
        <v>10</v>
      </c>
      <c r="N8" s="43" t="s">
        <v>11</v>
      </c>
      <c r="O8" s="43"/>
      <c r="P8" s="43"/>
    </row>
    <row r="9" spans="1:16" ht="12" customHeight="1" x14ac:dyDescent="0.35">
      <c r="A9" s="44" t="s">
        <v>12</v>
      </c>
      <c r="B9" s="44"/>
      <c r="C9" s="45" t="s">
        <v>13</v>
      </c>
      <c r="D9" s="45"/>
      <c r="E9" s="45"/>
      <c r="F9" s="46" t="s">
        <v>14</v>
      </c>
      <c r="G9" s="46"/>
      <c r="H9" s="8"/>
      <c r="I9" s="47"/>
      <c r="J9" s="47"/>
      <c r="K9" s="47"/>
      <c r="L9" s="9">
        <v>15.37</v>
      </c>
      <c r="M9" s="9">
        <v>15.37</v>
      </c>
      <c r="N9" s="48">
        <v>0</v>
      </c>
      <c r="O9" s="48"/>
      <c r="P9" s="48"/>
    </row>
    <row r="10" spans="1:16" ht="12" customHeight="1" x14ac:dyDescent="0.35">
      <c r="A10" s="44" t="s">
        <v>15</v>
      </c>
      <c r="B10" s="44"/>
      <c r="C10" s="49" t="s">
        <v>13</v>
      </c>
      <c r="D10" s="49"/>
      <c r="E10" s="49"/>
      <c r="F10" s="50" t="s">
        <v>16</v>
      </c>
      <c r="G10" s="50"/>
      <c r="H10" s="11"/>
      <c r="I10" s="51"/>
      <c r="J10" s="51"/>
      <c r="K10" s="51"/>
      <c r="L10" s="12">
        <v>656</v>
      </c>
      <c r="M10" s="12">
        <v>656</v>
      </c>
      <c r="N10" s="52">
        <v>0</v>
      </c>
      <c r="O10" s="52"/>
      <c r="P10" s="52"/>
    </row>
    <row r="11" spans="1:16" ht="11.25" customHeight="1" x14ac:dyDescent="0.35">
      <c r="A11" s="44" t="s">
        <v>17</v>
      </c>
      <c r="B11" s="44"/>
      <c r="C11" s="49" t="s">
        <v>13</v>
      </c>
      <c r="D11" s="49"/>
      <c r="E11" s="49"/>
      <c r="F11" s="50" t="s">
        <v>18</v>
      </c>
      <c r="G11" s="50"/>
      <c r="H11" s="11"/>
      <c r="I11" s="51"/>
      <c r="J11" s="51"/>
      <c r="K11" s="51"/>
      <c r="L11" s="12">
        <v>154.01</v>
      </c>
      <c r="M11" s="12">
        <v>154.01</v>
      </c>
      <c r="N11" s="52">
        <v>0</v>
      </c>
      <c r="O11" s="52"/>
      <c r="P11" s="52"/>
    </row>
    <row r="12" spans="1:16" ht="12" customHeight="1" x14ac:dyDescent="0.35">
      <c r="A12" s="44" t="s">
        <v>19</v>
      </c>
      <c r="B12" s="44"/>
      <c r="C12" s="49" t="s">
        <v>13</v>
      </c>
      <c r="D12" s="49"/>
      <c r="E12" s="49"/>
      <c r="F12" s="50" t="s">
        <v>20</v>
      </c>
      <c r="G12" s="50"/>
      <c r="H12" s="11"/>
      <c r="I12" s="51"/>
      <c r="J12" s="51"/>
      <c r="K12" s="51"/>
      <c r="L12" s="12">
        <v>0.38</v>
      </c>
      <c r="M12" s="12">
        <v>0.38</v>
      </c>
      <c r="N12" s="52">
        <v>0</v>
      </c>
      <c r="O12" s="52"/>
      <c r="P12" s="52"/>
    </row>
    <row r="13" spans="1:16" ht="12" customHeight="1" x14ac:dyDescent="0.35">
      <c r="A13" s="44" t="s">
        <v>21</v>
      </c>
      <c r="B13" s="44"/>
      <c r="C13" s="49" t="s">
        <v>13</v>
      </c>
      <c r="D13" s="49"/>
      <c r="E13" s="49"/>
      <c r="F13" s="50" t="s">
        <v>22</v>
      </c>
      <c r="G13" s="50"/>
      <c r="H13" s="11"/>
      <c r="I13" s="51"/>
      <c r="J13" s="51"/>
      <c r="K13" s="51"/>
      <c r="L13" s="12">
        <v>97.86</v>
      </c>
      <c r="M13" s="12">
        <v>97.86</v>
      </c>
      <c r="N13" s="52">
        <v>0</v>
      </c>
      <c r="O13" s="52"/>
      <c r="P13" s="52"/>
    </row>
    <row r="14" spans="1:16" ht="11.25" customHeight="1" x14ac:dyDescent="0.35">
      <c r="A14" s="44" t="s">
        <v>23</v>
      </c>
      <c r="B14" s="44"/>
      <c r="C14" s="49" t="s">
        <v>24</v>
      </c>
      <c r="D14" s="49"/>
      <c r="E14" s="49"/>
      <c r="F14" s="50" t="s">
        <v>25</v>
      </c>
      <c r="G14" s="50"/>
      <c r="H14" s="11"/>
      <c r="I14" s="51"/>
      <c r="J14" s="51"/>
      <c r="K14" s="51"/>
      <c r="L14" s="12">
        <v>38.86</v>
      </c>
      <c r="M14" s="12">
        <v>38.86</v>
      </c>
      <c r="N14" s="52">
        <v>0</v>
      </c>
      <c r="O14" s="52"/>
      <c r="P14" s="52"/>
    </row>
    <row r="15" spans="1:16" ht="12" customHeight="1" x14ac:dyDescent="0.35">
      <c r="A15" s="44" t="s">
        <v>26</v>
      </c>
      <c r="B15" s="44"/>
      <c r="C15" s="49" t="s">
        <v>13</v>
      </c>
      <c r="D15" s="49"/>
      <c r="E15" s="49"/>
      <c r="F15" s="50" t="s">
        <v>27</v>
      </c>
      <c r="G15" s="50"/>
      <c r="H15" s="11"/>
      <c r="I15" s="51"/>
      <c r="J15" s="51"/>
      <c r="K15" s="51"/>
      <c r="L15" s="12">
        <v>23.94</v>
      </c>
      <c r="M15" s="12">
        <v>23.94</v>
      </c>
      <c r="N15" s="52">
        <v>0</v>
      </c>
      <c r="O15" s="52"/>
      <c r="P15" s="52"/>
    </row>
    <row r="16" spans="1:16" ht="12" customHeight="1" x14ac:dyDescent="0.35">
      <c r="A16" s="44" t="s">
        <v>28</v>
      </c>
      <c r="B16" s="44"/>
      <c r="C16" s="49" t="s">
        <v>13</v>
      </c>
      <c r="D16" s="49"/>
      <c r="E16" s="49"/>
      <c r="F16" s="50" t="s">
        <v>29</v>
      </c>
      <c r="G16" s="50"/>
      <c r="H16" s="11"/>
      <c r="I16" s="51"/>
      <c r="J16" s="51"/>
      <c r="K16" s="51"/>
      <c r="L16" s="12">
        <v>354.75400000000002</v>
      </c>
      <c r="M16" s="12">
        <v>354.75400000000002</v>
      </c>
      <c r="N16" s="52">
        <v>0</v>
      </c>
      <c r="O16" s="52"/>
      <c r="P16" s="52"/>
    </row>
    <row r="17" spans="1:16" ht="11.25" customHeight="1" x14ac:dyDescent="0.35">
      <c r="A17" s="44" t="s">
        <v>30</v>
      </c>
      <c r="B17" s="44"/>
      <c r="C17" s="49" t="s">
        <v>13</v>
      </c>
      <c r="D17" s="49"/>
      <c r="E17" s="49"/>
      <c r="F17" s="50" t="s">
        <v>31</v>
      </c>
      <c r="G17" s="50"/>
      <c r="H17" s="11"/>
      <c r="I17" s="51"/>
      <c r="J17" s="51"/>
      <c r="K17" s="51"/>
      <c r="L17" s="12">
        <v>145.38999999999999</v>
      </c>
      <c r="M17" s="12">
        <v>145.38999999999999</v>
      </c>
      <c r="N17" s="52">
        <v>0</v>
      </c>
      <c r="O17" s="52"/>
      <c r="P17" s="52"/>
    </row>
    <row r="18" spans="1:16" ht="12" customHeight="1" x14ac:dyDescent="0.35">
      <c r="A18" s="44" t="s">
        <v>32</v>
      </c>
      <c r="B18" s="44"/>
      <c r="C18" s="49" t="s">
        <v>13</v>
      </c>
      <c r="D18" s="49"/>
      <c r="E18" s="49"/>
      <c r="F18" s="50" t="s">
        <v>33</v>
      </c>
      <c r="G18" s="50"/>
      <c r="H18" s="11"/>
      <c r="I18" s="51"/>
      <c r="J18" s="51"/>
      <c r="K18" s="51"/>
      <c r="L18" s="12">
        <v>52.360999999999997</v>
      </c>
      <c r="M18" s="12">
        <v>52.360999999999997</v>
      </c>
      <c r="N18" s="52">
        <v>0</v>
      </c>
      <c r="O18" s="52"/>
      <c r="P18" s="52"/>
    </row>
    <row r="19" spans="1:16" ht="12" customHeight="1" x14ac:dyDescent="0.35">
      <c r="A19" s="44" t="s">
        <v>34</v>
      </c>
      <c r="B19" s="44"/>
      <c r="C19" s="49" t="s">
        <v>13</v>
      </c>
      <c r="D19" s="49"/>
      <c r="E19" s="49"/>
      <c r="F19" s="50" t="s">
        <v>35</v>
      </c>
      <c r="G19" s="50"/>
      <c r="H19" s="11"/>
      <c r="I19" s="51"/>
      <c r="J19" s="51"/>
      <c r="K19" s="51"/>
      <c r="L19" s="12">
        <v>0.82</v>
      </c>
      <c r="M19" s="12">
        <v>0.82</v>
      </c>
      <c r="N19" s="52">
        <v>0</v>
      </c>
      <c r="O19" s="52"/>
      <c r="P19" s="52"/>
    </row>
    <row r="20" spans="1:16" ht="11.25" customHeight="1" x14ac:dyDescent="0.35">
      <c r="A20" s="44" t="s">
        <v>36</v>
      </c>
      <c r="B20" s="44"/>
      <c r="C20" s="49" t="s">
        <v>24</v>
      </c>
      <c r="D20" s="49"/>
      <c r="E20" s="49"/>
      <c r="F20" s="50" t="s">
        <v>37</v>
      </c>
      <c r="G20" s="50"/>
      <c r="H20" s="11"/>
      <c r="I20" s="51"/>
      <c r="J20" s="51"/>
      <c r="K20" s="51"/>
      <c r="L20" s="12">
        <v>2.95</v>
      </c>
      <c r="M20" s="12">
        <v>2.95</v>
      </c>
      <c r="N20" s="52">
        <v>0</v>
      </c>
      <c r="O20" s="52"/>
      <c r="P20" s="52"/>
    </row>
    <row r="21" spans="1:16" ht="12" customHeight="1" x14ac:dyDescent="0.35">
      <c r="A21" s="44" t="s">
        <v>38</v>
      </c>
      <c r="B21" s="44"/>
      <c r="C21" s="49" t="s">
        <v>24</v>
      </c>
      <c r="D21" s="49"/>
      <c r="E21" s="49"/>
      <c r="F21" s="50" t="s">
        <v>39</v>
      </c>
      <c r="G21" s="50"/>
      <c r="H21" s="11"/>
      <c r="I21" s="51"/>
      <c r="J21" s="51"/>
      <c r="K21" s="51"/>
      <c r="L21" s="12">
        <v>17.28</v>
      </c>
      <c r="M21" s="12">
        <v>17.28</v>
      </c>
      <c r="N21" s="52">
        <v>0</v>
      </c>
      <c r="O21" s="52"/>
      <c r="P21" s="52"/>
    </row>
    <row r="22" spans="1:16" ht="12" customHeight="1" x14ac:dyDescent="0.35">
      <c r="A22" s="44" t="s">
        <v>40</v>
      </c>
      <c r="B22" s="44"/>
      <c r="C22" s="49" t="s">
        <v>13</v>
      </c>
      <c r="D22" s="49"/>
      <c r="E22" s="49"/>
      <c r="F22" s="50" t="s">
        <v>41</v>
      </c>
      <c r="G22" s="50"/>
      <c r="H22" s="11"/>
      <c r="I22" s="51"/>
      <c r="J22" s="51"/>
      <c r="K22" s="51"/>
      <c r="L22" s="12">
        <v>298.24</v>
      </c>
      <c r="M22" s="12">
        <v>298.24</v>
      </c>
      <c r="N22" s="52">
        <v>0</v>
      </c>
      <c r="O22" s="52"/>
      <c r="P22" s="52"/>
    </row>
    <row r="23" spans="1:16" ht="11.25" customHeight="1" x14ac:dyDescent="0.35">
      <c r="A23" s="44" t="s">
        <v>42</v>
      </c>
      <c r="B23" s="44"/>
      <c r="C23" s="49" t="s">
        <v>13</v>
      </c>
      <c r="D23" s="49"/>
      <c r="E23" s="49"/>
      <c r="F23" s="50" t="s">
        <v>43</v>
      </c>
      <c r="G23" s="50"/>
      <c r="H23" s="11"/>
      <c r="I23" s="51"/>
      <c r="J23" s="51"/>
      <c r="K23" s="51"/>
      <c r="L23" s="12">
        <v>247.31399999999999</v>
      </c>
      <c r="M23" s="12">
        <v>247.31399999999999</v>
      </c>
      <c r="N23" s="52">
        <v>0</v>
      </c>
      <c r="O23" s="52"/>
      <c r="P23" s="52"/>
    </row>
    <row r="24" spans="1:16" ht="12" customHeight="1" x14ac:dyDescent="0.35">
      <c r="A24" s="44" t="s">
        <v>44</v>
      </c>
      <c r="B24" s="44"/>
      <c r="C24" s="49" t="s">
        <v>13</v>
      </c>
      <c r="D24" s="49"/>
      <c r="E24" s="49"/>
      <c r="F24" s="50" t="s">
        <v>45</v>
      </c>
      <c r="G24" s="50"/>
      <c r="H24" s="11"/>
      <c r="I24" s="51"/>
      <c r="J24" s="51"/>
      <c r="K24" s="51"/>
      <c r="L24" s="12">
        <v>15.68</v>
      </c>
      <c r="M24" s="12">
        <v>15.68</v>
      </c>
      <c r="N24" s="52">
        <v>0</v>
      </c>
      <c r="O24" s="52"/>
      <c r="P24" s="52"/>
    </row>
    <row r="25" spans="1:16" ht="12" customHeight="1" x14ac:dyDescent="0.35">
      <c r="A25" s="44" t="s">
        <v>46</v>
      </c>
      <c r="B25" s="44"/>
      <c r="C25" s="49" t="s">
        <v>13</v>
      </c>
      <c r="D25" s="49"/>
      <c r="E25" s="49"/>
      <c r="F25" s="50" t="s">
        <v>47</v>
      </c>
      <c r="G25" s="50"/>
      <c r="H25" s="11"/>
      <c r="I25" s="51"/>
      <c r="J25" s="51"/>
      <c r="K25" s="51"/>
      <c r="L25" s="12">
        <v>400.7276</v>
      </c>
      <c r="M25" s="12">
        <v>400.7276</v>
      </c>
      <c r="N25" s="52">
        <v>0</v>
      </c>
      <c r="O25" s="52"/>
      <c r="P25" s="52"/>
    </row>
    <row r="26" spans="1:16" ht="11.25" customHeight="1" x14ac:dyDescent="0.35">
      <c r="A26" s="44" t="s">
        <v>48</v>
      </c>
      <c r="B26" s="44"/>
      <c r="C26" s="49" t="s">
        <v>13</v>
      </c>
      <c r="D26" s="49"/>
      <c r="E26" s="49"/>
      <c r="F26" s="50" t="s">
        <v>49</v>
      </c>
      <c r="G26" s="50"/>
      <c r="H26" s="11"/>
      <c r="I26" s="51"/>
      <c r="J26" s="51"/>
      <c r="K26" s="51"/>
      <c r="L26" s="12">
        <v>24.23</v>
      </c>
      <c r="M26" s="12">
        <v>24.23</v>
      </c>
      <c r="N26" s="52">
        <v>0</v>
      </c>
      <c r="O26" s="52"/>
      <c r="P26" s="52"/>
    </row>
    <row r="27" spans="1:16" ht="12" customHeight="1" x14ac:dyDescent="0.35">
      <c r="A27" s="44" t="s">
        <v>50</v>
      </c>
      <c r="B27" s="44"/>
      <c r="C27" s="49" t="s">
        <v>13</v>
      </c>
      <c r="D27" s="49"/>
      <c r="E27" s="49"/>
      <c r="F27" s="50" t="s">
        <v>51</v>
      </c>
      <c r="G27" s="50"/>
      <c r="H27" s="11"/>
      <c r="I27" s="51"/>
      <c r="J27" s="51"/>
      <c r="K27" s="51"/>
      <c r="L27" s="12">
        <v>2872.873</v>
      </c>
      <c r="M27" s="12">
        <v>2872.873</v>
      </c>
      <c r="N27" s="52">
        <v>0</v>
      </c>
      <c r="O27" s="52"/>
      <c r="P27" s="52"/>
    </row>
    <row r="28" spans="1:16" ht="12" customHeight="1" x14ac:dyDescent="0.35">
      <c r="A28" s="44" t="s">
        <v>52</v>
      </c>
      <c r="B28" s="44"/>
      <c r="C28" s="49" t="s">
        <v>13</v>
      </c>
      <c r="D28" s="49"/>
      <c r="E28" s="49"/>
      <c r="F28" s="50" t="s">
        <v>53</v>
      </c>
      <c r="G28" s="50"/>
      <c r="H28" s="11"/>
      <c r="I28" s="51"/>
      <c r="J28" s="51"/>
      <c r="K28" s="51"/>
      <c r="L28" s="12">
        <v>573.27599999999995</v>
      </c>
      <c r="M28" s="12">
        <v>573.27599999999995</v>
      </c>
      <c r="N28" s="52">
        <v>0</v>
      </c>
      <c r="O28" s="52"/>
      <c r="P28" s="52"/>
    </row>
    <row r="29" spans="1:16" ht="30" customHeight="1" x14ac:dyDescent="0.35">
      <c r="A29" s="33"/>
      <c r="B29" s="33"/>
      <c r="C29" s="33"/>
      <c r="D29" s="33"/>
      <c r="E29" s="33"/>
      <c r="F29" s="33"/>
      <c r="G29" s="33"/>
      <c r="H29" s="33"/>
      <c r="I29" s="33"/>
      <c r="J29" s="33"/>
      <c r="K29" s="33"/>
      <c r="L29" s="13">
        <v>5992.3155999999999</v>
      </c>
      <c r="M29" s="13">
        <v>5992.3155999999999</v>
      </c>
      <c r="N29" s="53">
        <v>0</v>
      </c>
      <c r="O29" s="53"/>
      <c r="P29" s="53"/>
    </row>
  </sheetData>
  <mergeCells count="121">
    <mergeCell ref="A28:B28"/>
    <mergeCell ref="C28:E28"/>
    <mergeCell ref="F28:G28"/>
    <mergeCell ref="I28:K28"/>
    <mergeCell ref="N28:P28"/>
    <mergeCell ref="A29:K29"/>
    <mergeCell ref="N29:P29"/>
    <mergeCell ref="A26:B26"/>
    <mergeCell ref="C26:E26"/>
    <mergeCell ref="F26:G26"/>
    <mergeCell ref="I26:K26"/>
    <mergeCell ref="N26:P26"/>
    <mergeCell ref="A27:B27"/>
    <mergeCell ref="C27:E27"/>
    <mergeCell ref="F27:G27"/>
    <mergeCell ref="I27:K27"/>
    <mergeCell ref="N27:P27"/>
    <mergeCell ref="A24:B24"/>
    <mergeCell ref="C24:E24"/>
    <mergeCell ref="F24:G24"/>
    <mergeCell ref="I24:K24"/>
    <mergeCell ref="N24:P24"/>
    <mergeCell ref="A25:B25"/>
    <mergeCell ref="C25:E25"/>
    <mergeCell ref="F25:G25"/>
    <mergeCell ref="I25:K25"/>
    <mergeCell ref="N25:P25"/>
    <mergeCell ref="A22:B22"/>
    <mergeCell ref="C22:E22"/>
    <mergeCell ref="F22:G22"/>
    <mergeCell ref="I22:K22"/>
    <mergeCell ref="N22:P22"/>
    <mergeCell ref="A23:B23"/>
    <mergeCell ref="C23:E23"/>
    <mergeCell ref="F23:G23"/>
    <mergeCell ref="I23:K23"/>
    <mergeCell ref="N23:P23"/>
    <mergeCell ref="A20:B20"/>
    <mergeCell ref="C20:E20"/>
    <mergeCell ref="F20:G20"/>
    <mergeCell ref="I20:K20"/>
    <mergeCell ref="N20:P20"/>
    <mergeCell ref="A21:B21"/>
    <mergeCell ref="C21:E21"/>
    <mergeCell ref="F21:G21"/>
    <mergeCell ref="I21:K21"/>
    <mergeCell ref="N21:P21"/>
    <mergeCell ref="A18:B18"/>
    <mergeCell ref="C18:E18"/>
    <mergeCell ref="F18:G18"/>
    <mergeCell ref="I18:K18"/>
    <mergeCell ref="N18:P18"/>
    <mergeCell ref="A19:B19"/>
    <mergeCell ref="C19:E19"/>
    <mergeCell ref="F19:G19"/>
    <mergeCell ref="I19:K19"/>
    <mergeCell ref="N19:P19"/>
    <mergeCell ref="A16:B16"/>
    <mergeCell ref="C16:E16"/>
    <mergeCell ref="F16:G16"/>
    <mergeCell ref="I16:K16"/>
    <mergeCell ref="N16:P16"/>
    <mergeCell ref="A17:B17"/>
    <mergeCell ref="C17:E17"/>
    <mergeCell ref="F17:G17"/>
    <mergeCell ref="I17:K17"/>
    <mergeCell ref="N17:P17"/>
    <mergeCell ref="A14:B14"/>
    <mergeCell ref="C14:E14"/>
    <mergeCell ref="F14:G14"/>
    <mergeCell ref="I14:K14"/>
    <mergeCell ref="N14:P14"/>
    <mergeCell ref="A15:B15"/>
    <mergeCell ref="C15:E15"/>
    <mergeCell ref="F15:G15"/>
    <mergeCell ref="I15:K15"/>
    <mergeCell ref="N15:P15"/>
    <mergeCell ref="A12:B12"/>
    <mergeCell ref="C12:E12"/>
    <mergeCell ref="F12:G12"/>
    <mergeCell ref="I12:K12"/>
    <mergeCell ref="N12:P12"/>
    <mergeCell ref="A13:B13"/>
    <mergeCell ref="C13:E13"/>
    <mergeCell ref="F13:G13"/>
    <mergeCell ref="I13:K13"/>
    <mergeCell ref="N13:P13"/>
    <mergeCell ref="A10:B10"/>
    <mergeCell ref="C10:E10"/>
    <mergeCell ref="F10:G10"/>
    <mergeCell ref="I10:K10"/>
    <mergeCell ref="N10:P10"/>
    <mergeCell ref="A11:B11"/>
    <mergeCell ref="C11:E11"/>
    <mergeCell ref="F11:G11"/>
    <mergeCell ref="I11:K11"/>
    <mergeCell ref="N11:P11"/>
    <mergeCell ref="A8:B8"/>
    <mergeCell ref="C8:E8"/>
    <mergeCell ref="F8:G8"/>
    <mergeCell ref="I8:K8"/>
    <mergeCell ref="N8:P8"/>
    <mergeCell ref="A9:B9"/>
    <mergeCell ref="C9:E9"/>
    <mergeCell ref="F9:G9"/>
    <mergeCell ref="I9:K9"/>
    <mergeCell ref="N9:P9"/>
    <mergeCell ref="A1:D1"/>
    <mergeCell ref="E1:O1"/>
    <mergeCell ref="A2:D2"/>
    <mergeCell ref="E2:O2"/>
    <mergeCell ref="B4:C4"/>
    <mergeCell ref="D4:F4"/>
    <mergeCell ref="G4:I6"/>
    <mergeCell ref="K4:N4"/>
    <mergeCell ref="B5:C5"/>
    <mergeCell ref="D5:F5"/>
    <mergeCell ref="K5:N5"/>
    <mergeCell ref="B6:C6"/>
    <mergeCell ref="D6:F6"/>
    <mergeCell ref="K6:N6"/>
  </mergeCells>
  <pageMargins left="0.5" right="0.5" top="0.52499997615814209" bottom="0.52499997615814209"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KO 2025</vt:lpstr>
      <vt:lpstr>všechny odpady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Zdeněk Fildán</cp:lastModifiedBy>
  <cp:lastPrinted>2025-03-19T06:52:06Z</cp:lastPrinted>
  <dcterms:created xsi:type="dcterms:W3CDTF">2025-02-18T18:40:16Z</dcterms:created>
  <dcterms:modified xsi:type="dcterms:W3CDTF">2026-01-15T12:05:32Z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24.1.5.0</vt:lpwstr>
  </property>
</Properties>
</file>